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F:\Documents\OneDrive - Stellaripe Services LLP\1.SOP_Manuals_Checklists\Calculator\"/>
    </mc:Choice>
  </mc:AlternateContent>
  <xr:revisionPtr revIDLastSave="0" documentId="13_ncr:1_{D593B7D4-71C6-48DE-BEB9-FB5176F841A7}" xr6:coauthVersionLast="45" xr6:coauthVersionMax="45" xr10:uidLastSave="{00000000-0000-0000-0000-000000000000}"/>
  <bookViews>
    <workbookView xWindow="-120" yWindow="-120" windowWidth="20730" windowHeight="11310" xr2:uid="{00000000-000D-0000-FFFF-FFFF00000000}"/>
  </bookViews>
  <sheets>
    <sheet name="Furloughed pay Calculator"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9" i="2" l="1"/>
  <c r="G29" i="2"/>
  <c r="E29" i="2"/>
  <c r="C29" i="2"/>
  <c r="C31" i="2" l="1"/>
  <c r="C36" i="2" s="1"/>
  <c r="E31" i="2"/>
  <c r="I31" i="2"/>
  <c r="I36" i="2" s="1"/>
  <c r="G31" i="2"/>
  <c r="G36" i="2" l="1"/>
  <c r="G38" i="2" s="1"/>
  <c r="E36" i="2"/>
  <c r="E38" i="2" s="1"/>
  <c r="I47" i="2"/>
  <c r="G47" i="2"/>
  <c r="E47" i="2"/>
  <c r="C47" i="2"/>
  <c r="I21" i="2"/>
  <c r="I38" i="2" s="1"/>
  <c r="G21" i="2"/>
  <c r="E21" i="2"/>
  <c r="C21" i="2"/>
  <c r="C38" i="2" s="1"/>
  <c r="G40" i="2" l="1"/>
  <c r="C40" i="2"/>
  <c r="I40" i="2"/>
  <c r="E4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Parth Shah</author>
  </authors>
  <commentList>
    <comment ref="A17" authorId="0" shapeId="0" xr:uid="{7E4B3C78-310F-4094-A598-3C2D65E7B0D0}">
      <text>
        <r>
          <rPr>
            <sz val="9"/>
            <color indexed="81"/>
            <rFont val="Tahoma"/>
            <family val="2"/>
          </rPr>
          <t>Change as needed</t>
        </r>
      </text>
    </comment>
    <comment ref="A19" authorId="0" shapeId="0" xr:uid="{AB2EC06B-1FBA-4AE3-9EF6-2E2A417B2DCB}">
      <text>
        <r>
          <rPr>
            <sz val="9"/>
            <color indexed="81"/>
            <rFont val="Tahoma"/>
            <family val="2"/>
          </rPr>
          <t xml:space="preserve">Change this to 30-04-2020 for April, 31-05-2020 for May and likewise.
</t>
        </r>
      </text>
    </comment>
    <comment ref="C25" authorId="0" shapeId="0" xr:uid="{54C70377-B9A7-40B8-A1C1-F345E936E498}">
      <text>
        <r>
          <rPr>
            <b/>
            <sz val="9"/>
            <color indexed="81"/>
            <rFont val="Tahoma"/>
            <family val="2"/>
          </rPr>
          <t xml:space="preserve">www.stellaripe.co.uk
</t>
        </r>
        <r>
          <rPr>
            <sz val="9"/>
            <color indexed="81"/>
            <rFont val="Tahoma"/>
            <family val="2"/>
          </rPr>
          <t xml:space="preserve">Not applicable (NA) for full time or Part time fix pay
</t>
        </r>
      </text>
    </comment>
    <comment ref="E25" authorId="0" shapeId="0" xr:uid="{58C81498-7D68-4774-BCF6-E42AC829A2CD}">
      <text>
        <r>
          <rPr>
            <b/>
            <sz val="9"/>
            <color indexed="81"/>
            <rFont val="Tahoma"/>
            <family val="2"/>
          </rPr>
          <t xml:space="preserve">www.stellaripe.co.uk
</t>
        </r>
        <r>
          <rPr>
            <sz val="9"/>
            <color indexed="81"/>
            <rFont val="Tahoma"/>
            <family val="2"/>
          </rPr>
          <t xml:space="preserve">Not applicable (NA) for full time or Part time fix pay
</t>
        </r>
      </text>
    </comment>
    <comment ref="G25" authorId="0" shapeId="0" xr:uid="{4BCEFA9E-5FA9-4753-B484-E99D6D097D32}">
      <text>
        <r>
          <rPr>
            <b/>
            <sz val="9"/>
            <color indexed="81"/>
            <rFont val="Tahoma"/>
            <family val="2"/>
          </rPr>
          <t xml:space="preserve">www.stellaripe.co.uk
</t>
        </r>
        <r>
          <rPr>
            <sz val="9"/>
            <color indexed="81"/>
            <rFont val="Tahoma"/>
            <family val="2"/>
          </rPr>
          <t xml:space="preserve">Not applicable (NA) for full time or Part time fix pay
</t>
        </r>
      </text>
    </comment>
    <comment ref="I25" authorId="0" shapeId="0" xr:uid="{BC3A1F49-A264-41AC-9426-018466EBA14B}">
      <text>
        <r>
          <rPr>
            <b/>
            <sz val="9"/>
            <color indexed="81"/>
            <rFont val="Tahoma"/>
            <family val="2"/>
          </rPr>
          <t xml:space="preserve">www.stellaripe.co.uk
</t>
        </r>
        <r>
          <rPr>
            <sz val="9"/>
            <color indexed="81"/>
            <rFont val="Tahoma"/>
            <family val="2"/>
          </rPr>
          <t xml:space="preserve">Not applicable (NA) for full time or Part time fix pay
</t>
        </r>
      </text>
    </comment>
    <comment ref="C27" authorId="0" shapeId="0" xr:uid="{202CF05C-570D-4DEA-93E1-132250360396}">
      <text>
        <r>
          <rPr>
            <b/>
            <sz val="9"/>
            <color indexed="81"/>
            <rFont val="Tahoma"/>
            <family val="2"/>
          </rPr>
          <t xml:space="preserve">www.stellaripe.co.uk
Add Pro-rata pay if applicable
</t>
        </r>
        <r>
          <rPr>
            <sz val="9"/>
            <color indexed="81"/>
            <rFont val="Tahoma"/>
            <family val="2"/>
          </rPr>
          <t xml:space="preserve">Not applicable (NA) for full time or Part time fix pay.
</t>
        </r>
      </text>
    </comment>
    <comment ref="E27" authorId="0" shapeId="0" xr:uid="{CFD71E34-EDE6-4246-83D5-1EF6DED13B5E}">
      <text>
        <r>
          <rPr>
            <b/>
            <sz val="9"/>
            <color indexed="81"/>
            <rFont val="Tahoma"/>
            <family val="2"/>
          </rPr>
          <t xml:space="preserve">www.stellaripe.co.uk
Add Pro-rata pay if applicable
</t>
        </r>
        <r>
          <rPr>
            <sz val="9"/>
            <color indexed="81"/>
            <rFont val="Tahoma"/>
            <family val="2"/>
          </rPr>
          <t xml:space="preserve">Not applicable (NA) for full time or Part time fix pay.
</t>
        </r>
      </text>
    </comment>
    <comment ref="G27" authorId="0" shapeId="0" xr:uid="{D6B15D95-FF2E-444C-858F-9CD65BACA870}">
      <text>
        <r>
          <rPr>
            <b/>
            <sz val="9"/>
            <color indexed="81"/>
            <rFont val="Tahoma"/>
            <family val="2"/>
          </rPr>
          <t xml:space="preserve">www.stellaripe.co.uk
Add Pro-rata pay if applicable
</t>
        </r>
        <r>
          <rPr>
            <sz val="9"/>
            <color indexed="81"/>
            <rFont val="Tahoma"/>
            <family val="2"/>
          </rPr>
          <t xml:space="preserve">Not applicable (NA) for full time or Part time fix pay.
</t>
        </r>
      </text>
    </comment>
    <comment ref="I27" authorId="0" shapeId="0" xr:uid="{54C7B01C-B10D-4F1F-AA03-374E426126DE}">
      <text>
        <r>
          <rPr>
            <b/>
            <sz val="9"/>
            <color indexed="81"/>
            <rFont val="Tahoma"/>
            <family val="2"/>
          </rPr>
          <t xml:space="preserve">www.stellaripe.co.uk
Add Pro-rata pay if applicable
</t>
        </r>
        <r>
          <rPr>
            <sz val="9"/>
            <color indexed="81"/>
            <rFont val="Tahoma"/>
            <family val="2"/>
          </rPr>
          <t xml:space="preserve">Not applicable (NA) for full time or Part time fix pay.
</t>
        </r>
      </text>
    </comment>
    <comment ref="C33" authorId="0" shapeId="0" xr:uid="{220ED9E6-DDB1-4DCC-ABAB-32D53C2103F5}">
      <text>
        <r>
          <rPr>
            <b/>
            <sz val="9"/>
            <color indexed="81"/>
            <rFont val="Tahoma"/>
            <family val="2"/>
          </rPr>
          <t xml:space="preserve">www.stellaripe.co.uk:
</t>
        </r>
        <r>
          <rPr>
            <sz val="9"/>
            <color indexed="81"/>
            <rFont val="Tahoma"/>
            <family val="2"/>
          </rPr>
          <t xml:space="preserve">Enter Feb 2020 gross pay or enter pro-rata pay if employee started in Feb 2020
</t>
        </r>
      </text>
    </comment>
    <comment ref="E33" authorId="0" shapeId="0" xr:uid="{CBC868EC-2DAE-44B2-9ACF-E0ED8D567703}">
      <text>
        <r>
          <rPr>
            <b/>
            <sz val="9"/>
            <color indexed="81"/>
            <rFont val="Tahoma"/>
            <family val="2"/>
          </rPr>
          <t xml:space="preserve">www.stellaripe.co.uk:
</t>
        </r>
        <r>
          <rPr>
            <sz val="9"/>
            <color indexed="81"/>
            <rFont val="Tahoma"/>
            <family val="2"/>
          </rPr>
          <t xml:space="preserve">Enter Feb 2020 gross pay or enter pro-rata pay if employee started in Feb 2020
</t>
        </r>
      </text>
    </comment>
    <comment ref="G33" authorId="0" shapeId="0" xr:uid="{E6D1E7E6-674E-4948-8051-0266FE482E7E}">
      <text>
        <r>
          <rPr>
            <b/>
            <sz val="9"/>
            <color indexed="81"/>
            <rFont val="Tahoma"/>
            <family val="2"/>
          </rPr>
          <t xml:space="preserve">www.stellaripe.co.uk:
</t>
        </r>
        <r>
          <rPr>
            <sz val="9"/>
            <color indexed="81"/>
            <rFont val="Tahoma"/>
            <family val="2"/>
          </rPr>
          <t xml:space="preserve">Enter Feb 2020 gross pay or enter pro-rata pay if employee started in Feb 2020
</t>
        </r>
      </text>
    </comment>
    <comment ref="I33" authorId="0" shapeId="0" xr:uid="{A3B44B6B-71CF-4C52-9161-E6C2582757F8}">
      <text>
        <r>
          <rPr>
            <b/>
            <sz val="9"/>
            <color indexed="81"/>
            <rFont val="Tahoma"/>
            <family val="2"/>
          </rPr>
          <t xml:space="preserve">www.stellaripe.co.uk:
</t>
        </r>
        <r>
          <rPr>
            <sz val="9"/>
            <color indexed="81"/>
            <rFont val="Tahoma"/>
            <family val="2"/>
          </rPr>
          <t xml:space="preserve">Enter Feb 2020 gross pay or enter pro-rata pay if employee started in Feb 2020
</t>
        </r>
      </text>
    </comment>
  </commentList>
</comments>
</file>

<file path=xl/sharedStrings.xml><?xml version="1.0" encoding="utf-8"?>
<sst xmlns="http://schemas.openxmlformats.org/spreadsheetml/2006/main" count="65" uniqueCount="57">
  <si>
    <t>Employee name</t>
  </si>
  <si>
    <t>Employee start date</t>
  </si>
  <si>
    <t>Variable</t>
  </si>
  <si>
    <t>Feb 2020 pay</t>
  </si>
  <si>
    <t>Note:</t>
  </si>
  <si>
    <t>(Pro-rata if employee started in Feb)</t>
  </si>
  <si>
    <t>Pro-rata pay</t>
  </si>
  <si>
    <t>Pay Type (use drop down)</t>
  </si>
  <si>
    <t>Tenure (months)</t>
  </si>
  <si>
    <t>www.stellaripe.co.uk</t>
  </si>
  <si>
    <t>Company is registered in England and Wales</t>
  </si>
  <si>
    <t>Use this calculator to work out employee's furloughed pay (Gross). Please seek professional advice if you have any questions.</t>
  </si>
  <si>
    <t>(T) 020 3475 3537 (E) contact@stellaripe.co.uk</t>
  </si>
  <si>
    <t>(Disclaimer: This calculator is designed to be informational and educational tool only. Please review updated HMRC guidance)</t>
  </si>
  <si>
    <t>Furloughed (gross) pay calculator</t>
  </si>
  <si>
    <t xml:space="preserve">Gross monthly paid (pre tax) </t>
  </si>
  <si>
    <t>Outsourcing • Accounting • Taxation • Digital Transformation</t>
  </si>
  <si>
    <t>PQR</t>
  </si>
  <si>
    <t>DFG</t>
  </si>
  <si>
    <t>Total Gross pay for Tax year 2019-20</t>
  </si>
  <si>
    <t>- Grant will lower of furloughed pay Plus the associated employers’ national insurance contributions (NIC) on this amount and the minimum automatic enrolment employer pension contributions on that wage.</t>
  </si>
  <si>
    <t>- Employees on sick leave or self-isolating should get Statutory Sick Pay, but can be furloughed after this.</t>
  </si>
  <si>
    <t>- Fees, commission and bonuses should not be included.</t>
  </si>
  <si>
    <t>- If the employee only started in February 2020, use a pro-rata for their earnings so far to claim</t>
  </si>
  <si>
    <t>- Employees on unpaid leave cannot be furloughed, unless they were placed on unpaid leave after 28 February.</t>
  </si>
  <si>
    <t>- If your employee has more than one employer they can be furloughed for each job. Each job is separate, and the cap applies to each employer individually.</t>
  </si>
  <si>
    <t>- A furloughed employee can take part in volunteer work or training, as long as it does not provide services to or generate revenue for, or on behalf of your organisation.</t>
  </si>
  <si>
    <t>- If your employee is eligible for Statutory Maternity Pay (SMP) or Maternity Allowance, the normal rules apply, and they are entitled to claim up to 39 weeks of statutory pay or allowance. If you offer enhanced (earnings related) contractual pay to women on Maternity Leave, this is included as wage costs that you can claim through the scheme</t>
  </si>
  <si>
    <t>- An employer can also choose to top up an employee’s salary beyond this but is not obliged to under this scheme.</t>
  </si>
  <si>
    <t>Furloughed Gross pay (80%)</t>
  </si>
  <si>
    <t>Mrs. ABC</t>
  </si>
  <si>
    <t>Furloughed Weekly Gross pay (80%)</t>
  </si>
  <si>
    <t>Number of days they’ve been employed since the start of the tax year – including non-working days</t>
  </si>
  <si>
    <t>Number of furlough days in this pay period</t>
  </si>
  <si>
    <t>Pay period month end / week end</t>
  </si>
  <si>
    <t>Same period (month or week) earnings from the 2018-19</t>
  </si>
  <si>
    <t>Claim month</t>
  </si>
  <si>
    <t>March</t>
  </si>
  <si>
    <t>April</t>
  </si>
  <si>
    <t>May</t>
  </si>
  <si>
    <t>June</t>
  </si>
  <si>
    <t>July</t>
  </si>
  <si>
    <t>Aug</t>
  </si>
  <si>
    <t>Sep</t>
  </si>
  <si>
    <t>Oct</t>
  </si>
  <si>
    <t>Nov</t>
  </si>
  <si>
    <t>Dec</t>
  </si>
  <si>
    <t>Fixed Full time</t>
  </si>
  <si>
    <t>Fixed Part time</t>
  </si>
  <si>
    <t>Days in a month/year</t>
  </si>
  <si>
    <t>Paid days in a month/year</t>
  </si>
  <si>
    <t xml:space="preserve">Pro-rata pay calculation </t>
  </si>
  <si>
    <t>Mr UVW</t>
  </si>
  <si>
    <t>Average pay</t>
  </si>
  <si>
    <t>First Furlough start date</t>
  </si>
  <si>
    <t>Furlough start date of this claim period</t>
  </si>
  <si>
    <t>National insurance 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</si>
</sst>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F800]dddd\,\ mmmm\ dd\,\ yyyy"/>
  </numFmts>
  <fonts count="19"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b/>
      <sz val="11"/>
      <color rgb="FFFF0000"/>
      <name val="Calibri"/>
      <family val="2"/>
      <scheme val="minor"/>
    </font>
    <font>
      <sz val="12"/>
      <color rgb="FF222222"/>
      <name val="Arial"/>
      <family val="2"/>
    </font>
    <font>
      <sz val="11"/>
      <name val="Calibri"/>
      <family val="2"/>
      <scheme val="minor"/>
    </font>
    <font>
      <b/>
      <sz val="11"/>
      <color rgb="FFEE3A4F"/>
      <name val="Calibri"/>
      <family val="2"/>
      <scheme val="minor"/>
    </font>
    <font>
      <b/>
      <sz val="11"/>
      <color rgb="FF008B8C"/>
      <name val="Calibri"/>
      <family val="2"/>
      <scheme val="minor"/>
    </font>
    <font>
      <sz val="11"/>
      <color rgb="FF008B8C"/>
      <name val="Calibri"/>
      <family val="2"/>
      <scheme val="minor"/>
    </font>
    <font>
      <b/>
      <sz val="11"/>
      <name val="Calibri"/>
      <family val="2"/>
      <scheme val="minor"/>
    </font>
    <font>
      <sz val="9"/>
      <color indexed="81"/>
      <name val="Tahoma"/>
      <family val="2"/>
    </font>
    <font>
      <b/>
      <sz val="9"/>
      <color indexed="81"/>
      <name val="Tahoma"/>
      <family val="2"/>
    </font>
    <font>
      <b/>
      <sz val="9"/>
      <color theme="1"/>
      <name val="Calibri"/>
      <family val="2"/>
      <scheme val="minor"/>
    </font>
    <font>
      <i/>
      <sz val="8"/>
      <color rgb="FF45474D"/>
      <name val="Arial"/>
      <family val="2"/>
    </font>
    <font>
      <sz val="9"/>
      <name val="Tahoma"/>
      <family val="2"/>
    </font>
    <font>
      <u/>
      <sz val="10"/>
      <color theme="10"/>
      <name val="Tahoma"/>
      <family val="2"/>
    </font>
    <font>
      <b/>
      <sz val="14"/>
      <color rgb="FFEE3A4F"/>
      <name val="Calibri"/>
      <family val="2"/>
      <scheme val="minor"/>
    </font>
  </fonts>
  <fills count="4">
    <fill>
      <patternFill patternType="none"/>
    </fill>
    <fill>
      <patternFill patternType="gray125"/>
    </fill>
    <fill>
      <patternFill patternType="solid">
        <fgColor theme="6" tint="0.79998168889431442"/>
        <bgColor indexed="64"/>
      </patternFill>
    </fill>
    <fill>
      <patternFill patternType="solid">
        <fgColor theme="7" tint="0.79998168889431442"/>
        <bgColor indexed="64"/>
      </patternFill>
    </fill>
  </fills>
  <borders count="2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double">
        <color indexed="64"/>
      </bottom>
      <diagonal/>
    </border>
    <border>
      <left style="medium">
        <color indexed="64"/>
      </left>
      <right style="medium">
        <color indexed="64"/>
      </right>
      <top/>
      <bottom/>
      <diagonal/>
    </border>
  </borders>
  <cellStyleXfs count="3">
    <xf numFmtId="0" fontId="0" fillId="0" borderId="0"/>
    <xf numFmtId="43" fontId="1" fillId="0" borderId="0" applyFont="0" applyFill="0" applyBorder="0" applyAlignment="0" applyProtection="0"/>
    <xf numFmtId="0" fontId="4" fillId="0" borderId="0" applyNumberFormat="0" applyFill="0" applyBorder="0" applyAlignment="0" applyProtection="0"/>
  </cellStyleXfs>
  <cellXfs count="149">
    <xf numFmtId="0" fontId="0" fillId="0" borderId="0" xfId="0"/>
    <xf numFmtId="0" fontId="0" fillId="0" borderId="0" xfId="0" applyAlignment="1">
      <alignment wrapText="1"/>
    </xf>
    <xf numFmtId="0" fontId="0" fillId="0" borderId="1" xfId="0" applyBorder="1"/>
    <xf numFmtId="0" fontId="0" fillId="0" borderId="2" xfId="0" applyBorder="1"/>
    <xf numFmtId="0" fontId="0" fillId="0" borderId="4" xfId="0" applyBorder="1"/>
    <xf numFmtId="0" fontId="0" fillId="0" borderId="0" xfId="0" applyBorder="1"/>
    <xf numFmtId="0" fontId="4" fillId="0" borderId="0" xfId="2" applyBorder="1" applyAlignment="1">
      <alignment horizontal="center" vertical="top"/>
    </xf>
    <xf numFmtId="0" fontId="4" fillId="0" borderId="5" xfId="2" applyBorder="1" applyAlignment="1">
      <alignment horizontal="center" vertical="top"/>
    </xf>
    <xf numFmtId="0" fontId="0" fillId="0" borderId="5" xfId="0" applyBorder="1"/>
    <xf numFmtId="0" fontId="3" fillId="0" borderId="4" xfId="0" applyFont="1" applyBorder="1" applyAlignment="1">
      <alignment horizontal="left" vertical="center" wrapText="1"/>
    </xf>
    <xf numFmtId="0" fontId="0" fillId="0" borderId="0" xfId="0" applyBorder="1" applyAlignment="1">
      <alignment wrapText="1"/>
    </xf>
    <xf numFmtId="0" fontId="3" fillId="0" borderId="0" xfId="0" applyFont="1" applyBorder="1" applyAlignment="1">
      <alignment horizontal="center" vertical="center" wrapText="1"/>
    </xf>
    <xf numFmtId="0" fontId="0" fillId="0" borderId="5" xfId="0" applyBorder="1" applyAlignment="1">
      <alignment wrapText="1"/>
    </xf>
    <xf numFmtId="0" fontId="3" fillId="0" borderId="4" xfId="0" applyFont="1" applyBorder="1"/>
    <xf numFmtId="14" fontId="0" fillId="0" borderId="0" xfId="0" applyNumberFormat="1" applyBorder="1" applyAlignment="1">
      <alignment horizontal="center" vertical="center"/>
    </xf>
    <xf numFmtId="0" fontId="2" fillId="0" borderId="0" xfId="0" applyFont="1" applyBorder="1"/>
    <xf numFmtId="43" fontId="0" fillId="0" borderId="0" xfId="1" applyFont="1" applyFill="1" applyBorder="1" applyAlignment="1">
      <alignment horizontal="center" vertical="center"/>
    </xf>
    <xf numFmtId="43" fontId="0" fillId="0" borderId="0" xfId="1" applyFont="1" applyBorder="1"/>
    <xf numFmtId="0" fontId="8" fillId="0" borderId="4" xfId="0" applyFont="1" applyFill="1" applyBorder="1"/>
    <xf numFmtId="43" fontId="8" fillId="0" borderId="0" xfId="1" applyFont="1" applyFill="1" applyBorder="1"/>
    <xf numFmtId="0" fontId="0" fillId="0" borderId="0" xfId="0" applyBorder="1" applyAlignment="1">
      <alignment horizontal="center"/>
    </xf>
    <xf numFmtId="0" fontId="0" fillId="0" borderId="7" xfId="0" applyBorder="1"/>
    <xf numFmtId="0" fontId="0" fillId="0" borderId="8" xfId="0" applyBorder="1"/>
    <xf numFmtId="0" fontId="9" fillId="0" borderId="1" xfId="0" applyFont="1" applyBorder="1"/>
    <xf numFmtId="0" fontId="0" fillId="0" borderId="3" xfId="0" applyBorder="1"/>
    <xf numFmtId="0" fontId="8" fillId="0" borderId="6" xfId="0" applyFont="1" applyFill="1" applyBorder="1"/>
    <xf numFmtId="43" fontId="8" fillId="0" borderId="7" xfId="1" applyFont="1" applyFill="1" applyBorder="1"/>
    <xf numFmtId="0" fontId="0" fillId="0" borderId="0" xfId="0" applyFill="1" applyBorder="1"/>
    <xf numFmtId="14" fontId="7" fillId="0" borderId="0" xfId="0" applyNumberFormat="1" applyFont="1" applyBorder="1" applyAlignment="1">
      <alignment horizontal="center" vertical="center"/>
    </xf>
    <xf numFmtId="0" fontId="7" fillId="0" borderId="0" xfId="0" applyFont="1" applyBorder="1"/>
    <xf numFmtId="0" fontId="7" fillId="0" borderId="5" xfId="0" applyFont="1" applyBorder="1"/>
    <xf numFmtId="43" fontId="0" fillId="0" borderId="5" xfId="1" applyFont="1" applyBorder="1"/>
    <xf numFmtId="43" fontId="0" fillId="2" borderId="0" xfId="1" applyFont="1" applyFill="1" applyBorder="1" applyAlignment="1" applyProtection="1">
      <alignment horizontal="center" vertical="center"/>
      <protection locked="0"/>
    </xf>
    <xf numFmtId="43" fontId="0" fillId="2" borderId="5" xfId="1" applyFont="1" applyFill="1" applyBorder="1" applyAlignment="1" applyProtection="1">
      <alignment horizontal="center" vertical="center"/>
      <protection locked="0"/>
    </xf>
    <xf numFmtId="43" fontId="0" fillId="2" borderId="0" xfId="1" applyFont="1" applyFill="1" applyBorder="1" applyProtection="1">
      <protection locked="0"/>
    </xf>
    <xf numFmtId="43" fontId="0" fillId="2" borderId="5" xfId="1" applyFont="1" applyFill="1" applyBorder="1" applyProtection="1">
      <protection locked="0"/>
    </xf>
    <xf numFmtId="43" fontId="0" fillId="0" borderId="0" xfId="1" applyFont="1" applyFill="1" applyBorder="1"/>
    <xf numFmtId="43" fontId="0" fillId="0" borderId="5" xfId="1" applyFont="1" applyFill="1" applyBorder="1"/>
    <xf numFmtId="0" fontId="0" fillId="0" borderId="0" xfId="0" applyNumberFormat="1" applyFill="1" applyBorder="1" applyAlignment="1">
      <alignment horizontal="center" vertical="center"/>
    </xf>
    <xf numFmtId="14" fontId="0" fillId="0" borderId="0" xfId="0" applyNumberFormat="1" applyFill="1" applyBorder="1" applyAlignment="1">
      <alignment horizontal="center" vertical="center"/>
    </xf>
    <xf numFmtId="0" fontId="2" fillId="0" borderId="0" xfId="0" applyFont="1" applyFill="1" applyBorder="1"/>
    <xf numFmtId="0" fontId="0" fillId="0" borderId="5" xfId="0" applyNumberFormat="1" applyFill="1" applyBorder="1" applyAlignment="1">
      <alignment horizontal="center" vertical="center"/>
    </xf>
    <xf numFmtId="14" fontId="7" fillId="2" borderId="0" xfId="0" applyNumberFormat="1" applyFont="1" applyFill="1" applyBorder="1" applyAlignment="1" applyProtection="1">
      <alignment horizontal="center" vertical="center"/>
      <protection locked="0"/>
    </xf>
    <xf numFmtId="0" fontId="0" fillId="2" borderId="0" xfId="0" applyFill="1" applyBorder="1" applyAlignment="1" applyProtection="1">
      <alignment horizontal="center"/>
      <protection locked="0"/>
    </xf>
    <xf numFmtId="0" fontId="0" fillId="2" borderId="5" xfId="0" applyFill="1" applyBorder="1" applyAlignment="1" applyProtection="1">
      <alignment horizontal="center"/>
      <protection locked="0"/>
    </xf>
    <xf numFmtId="0" fontId="0" fillId="0" borderId="0" xfId="0" quotePrefix="1"/>
    <xf numFmtId="0" fontId="10" fillId="0" borderId="12" xfId="0" quotePrefix="1" applyFont="1" applyBorder="1" applyAlignment="1">
      <alignment horizontal="left" indent="1"/>
    </xf>
    <xf numFmtId="0" fontId="0" fillId="0" borderId="13" xfId="0" applyFont="1" applyBorder="1" applyAlignment="1">
      <alignment horizontal="left" indent="1"/>
    </xf>
    <xf numFmtId="0" fontId="0" fillId="0" borderId="14" xfId="0" applyFont="1" applyBorder="1" applyAlignment="1">
      <alignment horizontal="left" indent="1"/>
    </xf>
    <xf numFmtId="0" fontId="10" fillId="0" borderId="11" xfId="0" quotePrefix="1" applyFont="1" applyBorder="1" applyAlignment="1">
      <alignment horizontal="left" indent="1"/>
    </xf>
    <xf numFmtId="0" fontId="10" fillId="0" borderId="0" xfId="0" applyFont="1" applyBorder="1" applyAlignment="1">
      <alignment horizontal="left" indent="1"/>
    </xf>
    <xf numFmtId="0" fontId="10" fillId="0" borderId="15" xfId="0" applyFont="1" applyBorder="1" applyAlignment="1">
      <alignment horizontal="left" indent="1"/>
    </xf>
    <xf numFmtId="0" fontId="5" fillId="0" borderId="16" xfId="0" applyFont="1" applyBorder="1"/>
    <xf numFmtId="0" fontId="0" fillId="0" borderId="17" xfId="0" applyBorder="1"/>
    <xf numFmtId="0" fontId="0" fillId="0" borderId="18" xfId="0" applyBorder="1"/>
    <xf numFmtId="43" fontId="8" fillId="0" borderId="5" xfId="1" applyFont="1" applyFill="1" applyBorder="1"/>
    <xf numFmtId="0" fontId="0" fillId="0" borderId="0" xfId="0" applyFill="1"/>
    <xf numFmtId="43" fontId="8" fillId="3" borderId="10" xfId="1" applyFont="1" applyFill="1" applyBorder="1"/>
    <xf numFmtId="43" fontId="8" fillId="3" borderId="9" xfId="1" applyFont="1" applyFill="1" applyBorder="1"/>
    <xf numFmtId="43" fontId="0" fillId="0" borderId="0" xfId="1" applyFont="1" applyFill="1" applyBorder="1" applyAlignment="1" applyProtection="1">
      <alignment horizontal="center" vertical="center"/>
      <protection locked="0"/>
    </xf>
    <xf numFmtId="43" fontId="0" fillId="0" borderId="5" xfId="1" applyFont="1" applyFill="1" applyBorder="1" applyAlignment="1" applyProtection="1">
      <alignment horizontal="center" vertical="center"/>
      <protection locked="0"/>
    </xf>
    <xf numFmtId="0" fontId="0" fillId="0" borderId="4" xfId="0" applyFont="1" applyBorder="1" applyAlignment="1">
      <alignment horizontal="left" vertical="top" wrapText="1"/>
    </xf>
    <xf numFmtId="0" fontId="0" fillId="0" borderId="0" xfId="1" applyNumberFormat="1" applyFont="1" applyFill="1" applyBorder="1" applyAlignment="1" applyProtection="1">
      <alignment horizontal="center" vertical="center"/>
      <protection locked="0"/>
    </xf>
    <xf numFmtId="0" fontId="0" fillId="0" borderId="5" xfId="1" applyNumberFormat="1" applyFont="1" applyFill="1" applyBorder="1" applyAlignment="1" applyProtection="1">
      <alignment horizontal="center" vertical="center"/>
      <protection locked="0"/>
    </xf>
    <xf numFmtId="0" fontId="3" fillId="0" borderId="4" xfId="0" applyFont="1" applyBorder="1" applyAlignment="1">
      <alignment wrapText="1"/>
    </xf>
    <xf numFmtId="0" fontId="11" fillId="0" borderId="0" xfId="0" applyFont="1" applyBorder="1" applyAlignment="1">
      <alignment horizontal="center" vertical="center" wrapText="1"/>
    </xf>
    <xf numFmtId="0" fontId="7" fillId="0" borderId="2" xfId="0" applyFont="1" applyBorder="1"/>
    <xf numFmtId="0" fontId="7" fillId="0" borderId="0" xfId="0" applyFont="1" applyFill="1" applyBorder="1"/>
    <xf numFmtId="0" fontId="7" fillId="0" borderId="17" xfId="0" applyFont="1" applyBorder="1"/>
    <xf numFmtId="0" fontId="7" fillId="0" borderId="13" xfId="0" applyFont="1" applyBorder="1" applyAlignment="1">
      <alignment horizontal="left" indent="1"/>
    </xf>
    <xf numFmtId="0" fontId="7" fillId="0" borderId="0" xfId="0" applyFont="1" applyBorder="1" applyAlignment="1">
      <alignment horizontal="left" indent="1"/>
    </xf>
    <xf numFmtId="0" fontId="7" fillId="0" borderId="0" xfId="0" applyFont="1"/>
    <xf numFmtId="14" fontId="0" fillId="0" borderId="0" xfId="0" applyNumberFormat="1" applyBorder="1" applyAlignment="1">
      <alignment horizontal="center" vertical="center" wrapText="1"/>
    </xf>
    <xf numFmtId="14" fontId="0" fillId="2" borderId="0" xfId="0" applyNumberFormat="1" applyFill="1" applyBorder="1" applyAlignment="1" applyProtection="1">
      <alignment horizontal="center" vertical="center" wrapText="1"/>
      <protection locked="0"/>
    </xf>
    <xf numFmtId="0" fontId="2" fillId="0" borderId="0" xfId="0" applyFont="1" applyBorder="1" applyAlignment="1">
      <alignment wrapText="1"/>
    </xf>
    <xf numFmtId="14" fontId="0" fillId="2" borderId="5" xfId="0" applyNumberFormat="1" applyFill="1" applyBorder="1" applyAlignment="1" applyProtection="1">
      <alignment horizontal="center" vertical="center" wrapText="1"/>
      <protection locked="0"/>
    </xf>
    <xf numFmtId="0" fontId="3" fillId="0" borderId="4" xfId="0" applyFont="1" applyFill="1" applyBorder="1"/>
    <xf numFmtId="0" fontId="0" fillId="0" borderId="5" xfId="0" applyFill="1" applyBorder="1"/>
    <xf numFmtId="0" fontId="3" fillId="0" borderId="4" xfId="0" applyFont="1" applyFill="1" applyBorder="1" applyAlignment="1">
      <alignment wrapText="1"/>
    </xf>
    <xf numFmtId="43" fontId="8" fillId="0" borderId="9" xfId="1" applyFont="1" applyFill="1" applyBorder="1"/>
    <xf numFmtId="43" fontId="8" fillId="0" borderId="10" xfId="1" applyFont="1" applyFill="1" applyBorder="1"/>
    <xf numFmtId="0" fontId="7" fillId="0" borderId="0" xfId="1" applyNumberFormat="1" applyFont="1" applyFill="1" applyBorder="1" applyAlignment="1" applyProtection="1">
      <alignment horizontal="center" vertical="center"/>
      <protection locked="0"/>
    </xf>
    <xf numFmtId="43" fontId="7" fillId="0" borderId="0" xfId="1" applyFont="1" applyFill="1" applyBorder="1"/>
    <xf numFmtId="14" fontId="7" fillId="0" borderId="0" xfId="0" applyNumberFormat="1" applyFont="1" applyFill="1" applyBorder="1" applyAlignment="1">
      <alignment horizontal="center" vertical="center"/>
    </xf>
    <xf numFmtId="164" fontId="0" fillId="0" borderId="0" xfId="0" applyNumberFormat="1" applyBorder="1"/>
    <xf numFmtId="0" fontId="0" fillId="0" borderId="15" xfId="0" applyBorder="1"/>
    <xf numFmtId="0" fontId="11" fillId="0" borderId="19" xfId="0" applyFont="1" applyBorder="1" applyAlignment="1" applyProtection="1">
      <alignment horizontal="center" vertical="center" wrapText="1"/>
      <protection locked="0"/>
    </xf>
    <xf numFmtId="0" fontId="11" fillId="0" borderId="20" xfId="0" applyFont="1" applyBorder="1" applyAlignment="1">
      <alignment horizontal="center" vertical="center" wrapText="1"/>
    </xf>
    <xf numFmtId="0" fontId="11" fillId="0" borderId="20" xfId="0" applyFont="1" applyBorder="1" applyAlignment="1" applyProtection="1">
      <alignment horizontal="center" vertical="center" wrapText="1"/>
      <protection locked="0"/>
    </xf>
    <xf numFmtId="0" fontId="11" fillId="0" borderId="21" xfId="0" applyFont="1" applyBorder="1" applyAlignment="1" applyProtection="1">
      <alignment horizontal="center" vertical="center" wrapText="1"/>
      <protection locked="0"/>
    </xf>
    <xf numFmtId="14" fontId="7" fillId="2" borderId="4" xfId="0" applyNumberFormat="1" applyFont="1" applyFill="1" applyBorder="1" applyAlignment="1" applyProtection="1">
      <alignment horizontal="center" vertical="center"/>
      <protection locked="0"/>
    </xf>
    <xf numFmtId="14" fontId="7" fillId="2" borderId="5" xfId="0" applyNumberFormat="1" applyFont="1" applyFill="1" applyBorder="1" applyAlignment="1" applyProtection="1">
      <alignment horizontal="center" vertical="center"/>
      <protection locked="0"/>
    </xf>
    <xf numFmtId="0" fontId="3" fillId="0" borderId="4" xfId="0" applyFont="1" applyBorder="1" applyAlignment="1">
      <alignment horizontal="center" vertical="center" wrapText="1"/>
    </xf>
    <xf numFmtId="14" fontId="7" fillId="0" borderId="4" xfId="0" applyNumberFormat="1" applyFont="1" applyBorder="1" applyAlignment="1">
      <alignment horizontal="center" vertical="center"/>
    </xf>
    <xf numFmtId="14" fontId="0" fillId="0" borderId="4" xfId="0" applyNumberFormat="1" applyBorder="1" applyAlignment="1">
      <alignment horizontal="center" vertical="center"/>
    </xf>
    <xf numFmtId="0" fontId="0" fillId="0" borderId="4" xfId="0" applyNumberFormat="1" applyFill="1" applyBorder="1" applyAlignment="1">
      <alignment horizontal="center" vertical="center"/>
    </xf>
    <xf numFmtId="14" fontId="0" fillId="2" borderId="4" xfId="0" applyNumberFormat="1" applyFill="1" applyBorder="1" applyAlignment="1" applyProtection="1">
      <alignment horizontal="center" vertical="center" wrapText="1"/>
      <protection locked="0"/>
    </xf>
    <xf numFmtId="14" fontId="0" fillId="0" borderId="4" xfId="0" applyNumberFormat="1" applyFill="1" applyBorder="1" applyAlignment="1">
      <alignment horizontal="center" vertical="center"/>
    </xf>
    <xf numFmtId="43" fontId="0" fillId="2" borderId="4" xfId="1" applyFont="1" applyFill="1" applyBorder="1" applyAlignment="1" applyProtection="1">
      <alignment horizontal="center" vertical="center"/>
      <protection locked="0"/>
    </xf>
    <xf numFmtId="43" fontId="0" fillId="0" borderId="4" xfId="1" applyFont="1" applyFill="1" applyBorder="1" applyAlignment="1" applyProtection="1">
      <alignment horizontal="center" vertical="center"/>
      <protection locked="0"/>
    </xf>
    <xf numFmtId="0" fontId="7" fillId="0" borderId="4" xfId="1" applyNumberFormat="1" applyFont="1" applyFill="1" applyBorder="1" applyAlignment="1" applyProtection="1">
      <alignment horizontal="center" vertical="center"/>
      <protection locked="0"/>
    </xf>
    <xf numFmtId="0" fontId="7" fillId="0" borderId="5" xfId="1" applyNumberFormat="1" applyFont="1" applyFill="1" applyBorder="1" applyAlignment="1" applyProtection="1">
      <alignment horizontal="center" vertical="center"/>
      <protection locked="0"/>
    </xf>
    <xf numFmtId="0" fontId="0" fillId="0" borderId="4" xfId="1" applyNumberFormat="1" applyFont="1" applyFill="1" applyBorder="1" applyAlignment="1" applyProtection="1">
      <alignment horizontal="center" vertical="center"/>
      <protection locked="0"/>
    </xf>
    <xf numFmtId="43" fontId="0" fillId="0" borderId="4" xfId="1" applyFont="1" applyBorder="1"/>
    <xf numFmtId="43" fontId="8" fillId="0" borderId="22" xfId="1" applyFont="1" applyFill="1" applyBorder="1"/>
    <xf numFmtId="43" fontId="8" fillId="0" borderId="4" xfId="1" applyFont="1" applyFill="1" applyBorder="1"/>
    <xf numFmtId="43" fontId="8" fillId="3" borderId="22" xfId="1" applyFont="1" applyFill="1" applyBorder="1"/>
    <xf numFmtId="43" fontId="8" fillId="0" borderId="6" xfId="1" applyFont="1" applyFill="1" applyBorder="1"/>
    <xf numFmtId="0" fontId="0" fillId="2" borderId="4" xfId="0" applyFill="1" applyBorder="1" applyAlignment="1" applyProtection="1">
      <alignment horizontal="center"/>
      <protection locked="0"/>
    </xf>
    <xf numFmtId="0" fontId="8" fillId="0" borderId="6" xfId="0" applyNumberFormat="1" applyFont="1" applyBorder="1"/>
    <xf numFmtId="43" fontId="8" fillId="0" borderId="7" xfId="0" applyNumberFormat="1" applyFont="1" applyBorder="1"/>
    <xf numFmtId="0" fontId="6" fillId="0" borderId="7" xfId="0" applyFont="1" applyBorder="1"/>
    <xf numFmtId="43" fontId="8" fillId="0" borderId="8" xfId="0" applyNumberFormat="1" applyFont="1" applyBorder="1"/>
    <xf numFmtId="0" fontId="15" fillId="0" borderId="11" xfId="0" applyFont="1" applyBorder="1"/>
    <xf numFmtId="0" fontId="9" fillId="0" borderId="19" xfId="0" applyFont="1" applyBorder="1" applyAlignment="1">
      <alignment horizontal="left" vertical="center" wrapText="1"/>
    </xf>
    <xf numFmtId="0" fontId="7" fillId="0" borderId="21" xfId="0" applyFont="1" applyBorder="1" applyAlignment="1">
      <alignment wrapText="1"/>
    </xf>
    <xf numFmtId="0" fontId="7" fillId="0" borderId="5" xfId="0" applyFont="1" applyBorder="1" applyAlignment="1">
      <alignment wrapText="1"/>
    </xf>
    <xf numFmtId="0" fontId="7" fillId="0" borderId="5" xfId="0" applyNumberFormat="1" applyFont="1" applyFill="1" applyBorder="1" applyAlignment="1">
      <alignment horizontal="left" wrapText="1"/>
    </xf>
    <xf numFmtId="0" fontId="7" fillId="0" borderId="5" xfId="0" applyNumberFormat="1" applyFont="1" applyFill="1" applyBorder="1" applyAlignment="1">
      <alignment horizontal="left"/>
    </xf>
    <xf numFmtId="0" fontId="7" fillId="0" borderId="5" xfId="0" applyFont="1" applyFill="1" applyBorder="1"/>
    <xf numFmtId="0" fontId="7" fillId="0" borderId="8" xfId="0" applyFont="1" applyFill="1" applyBorder="1"/>
    <xf numFmtId="0" fontId="7" fillId="0" borderId="3" xfId="0" applyFont="1" applyBorder="1"/>
    <xf numFmtId="0" fontId="8" fillId="0" borderId="6" xfId="0" applyFont="1" applyBorder="1"/>
    <xf numFmtId="0" fontId="7" fillId="0" borderId="8" xfId="0" applyFont="1" applyBorder="1"/>
    <xf numFmtId="43" fontId="0" fillId="0" borderId="4" xfId="1" applyFont="1" applyFill="1" applyBorder="1"/>
    <xf numFmtId="0" fontId="9" fillId="0" borderId="4" xfId="0" applyFont="1" applyBorder="1" applyAlignment="1">
      <alignment horizontal="left" vertical="center" wrapText="1"/>
    </xf>
    <xf numFmtId="0" fontId="11" fillId="0" borderId="4"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wrapText="1"/>
      <protection locked="0"/>
    </xf>
    <xf numFmtId="0" fontId="11" fillId="0" borderId="5" xfId="0" applyFont="1" applyBorder="1" applyAlignment="1" applyProtection="1">
      <alignment horizontal="center" vertical="center" wrapText="1"/>
      <protection locked="0"/>
    </xf>
    <xf numFmtId="14" fontId="7" fillId="2" borderId="23" xfId="0" applyNumberFormat="1" applyFont="1" applyFill="1" applyBorder="1" applyAlignment="1" applyProtection="1">
      <alignment horizontal="center" vertical="center"/>
      <protection locked="0"/>
    </xf>
    <xf numFmtId="0" fontId="10" fillId="0" borderId="16" xfId="0" quotePrefix="1" applyFont="1" applyBorder="1" applyAlignment="1">
      <alignment horizontal="left" vertical="top" wrapText="1" indent="1"/>
    </xf>
    <xf numFmtId="0" fontId="10" fillId="0" borderId="17" xfId="0" applyFont="1" applyBorder="1" applyAlignment="1">
      <alignment horizontal="left" vertical="top" wrapText="1" indent="1"/>
    </xf>
    <xf numFmtId="0" fontId="10" fillId="0" borderId="18" xfId="0" applyFont="1" applyBorder="1" applyAlignment="1">
      <alignment horizontal="left" vertical="top" wrapText="1" indent="1"/>
    </xf>
    <xf numFmtId="0" fontId="17" fillId="0" borderId="2" xfId="2" applyFont="1" applyBorder="1" applyAlignment="1">
      <alignment horizontal="center" vertical="center"/>
    </xf>
    <xf numFmtId="0" fontId="17" fillId="0" borderId="3" xfId="2" applyFont="1" applyBorder="1" applyAlignment="1">
      <alignment horizontal="center" vertical="center"/>
    </xf>
    <xf numFmtId="0" fontId="14" fillId="0" borderId="4"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5" xfId="0" applyFont="1" applyBorder="1" applyAlignment="1">
      <alignment horizontal="center" vertical="center" wrapText="1"/>
    </xf>
    <xf numFmtId="0" fontId="16" fillId="0" borderId="0" xfId="0" applyFont="1" applyBorder="1" applyAlignment="1">
      <alignment horizontal="center" wrapText="1"/>
    </xf>
    <xf numFmtId="0" fontId="16" fillId="0" borderId="5" xfId="0" applyFont="1" applyBorder="1" applyAlignment="1">
      <alignment horizontal="center" wrapText="1"/>
    </xf>
    <xf numFmtId="0" fontId="4" fillId="0" borderId="0" xfId="2" applyBorder="1" applyAlignment="1">
      <alignment horizontal="center" wrapText="1"/>
    </xf>
    <xf numFmtId="0" fontId="4" fillId="0" borderId="5" xfId="2" applyBorder="1" applyAlignment="1">
      <alignment horizontal="center" wrapText="1"/>
    </xf>
    <xf numFmtId="0" fontId="10" fillId="0" borderId="11" xfId="0" quotePrefix="1" applyFont="1" applyBorder="1" applyAlignment="1">
      <alignment horizontal="left" vertical="top" wrapText="1" indent="1"/>
    </xf>
    <xf numFmtId="0" fontId="10" fillId="0" borderId="0" xfId="0" applyFont="1" applyBorder="1" applyAlignment="1">
      <alignment horizontal="left" vertical="top" wrapText="1" indent="1"/>
    </xf>
    <xf numFmtId="0" fontId="10" fillId="0" borderId="15" xfId="0" applyFont="1" applyBorder="1" applyAlignment="1">
      <alignment horizontal="left" vertical="top" wrapText="1" indent="1"/>
    </xf>
    <xf numFmtId="0" fontId="10" fillId="0" borderId="11" xfId="0" applyFont="1" applyBorder="1" applyAlignment="1">
      <alignment horizontal="left" vertical="top" wrapText="1" indent="1"/>
    </xf>
    <xf numFmtId="0" fontId="18" fillId="0" borderId="4"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5" xfId="0" applyFont="1" applyBorder="1" applyAlignment="1">
      <alignment horizontal="center" vertical="center" wrapText="1"/>
    </xf>
  </cellXfs>
  <cellStyles count="3">
    <cellStyle name="Comma" xfId="1" builtinId="3"/>
    <cellStyle name="Hyperlink" xfId="2" builtinId="8"/>
    <cellStyle name="Normal" xfId="0" builtinId="0"/>
  </cellStyles>
  <dxfs count="0"/>
  <tableStyles count="0" defaultTableStyle="TableStyleMedium2" defaultPivotStyle="PivotStyleLight16"/>
  <colors>
    <mruColors>
      <color rgb="FFEE3A4F"/>
      <color rgb="FF008B8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image" Target="../media/image2.jpeg"/><Relationship Id="rId7" Type="http://schemas.openxmlformats.org/officeDocument/2006/relationships/hyperlink" Target="https://twitter.com/stellaripe" TargetMode="External"/><Relationship Id="rId12" Type="http://schemas.openxmlformats.org/officeDocument/2006/relationships/image" Target="cid:image003.png@01D5C726.4181ADC0" TargetMode="External"/><Relationship Id="rId2" Type="http://schemas.openxmlformats.org/officeDocument/2006/relationships/hyperlink" Target="https://stellaripe.co.uk/contact-us/" TargetMode="External"/><Relationship Id="rId1" Type="http://schemas.openxmlformats.org/officeDocument/2006/relationships/image" Target="../media/image1.png"/><Relationship Id="rId6" Type="http://schemas.openxmlformats.org/officeDocument/2006/relationships/image" Target="cid:image001.png@01D5C726.4181ADC0" TargetMode="External"/><Relationship Id="rId11" Type="http://schemas.openxmlformats.org/officeDocument/2006/relationships/image" Target="../media/image5.png"/><Relationship Id="rId5" Type="http://schemas.openxmlformats.org/officeDocument/2006/relationships/image" Target="../media/image3.png"/><Relationship Id="rId10" Type="http://schemas.openxmlformats.org/officeDocument/2006/relationships/hyperlink" Target="https://www.facebook.com/stellaripe/" TargetMode="External"/><Relationship Id="rId4" Type="http://schemas.openxmlformats.org/officeDocument/2006/relationships/hyperlink" Target="https://www.linkedin.com/company/stellaripe" TargetMode="External"/><Relationship Id="rId9" Type="http://schemas.openxmlformats.org/officeDocument/2006/relationships/image" Target="cid:image002.png@01D5C726.4181ADC0"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8</xdr:row>
      <xdr:rowOff>0</xdr:rowOff>
    </xdr:from>
    <xdr:to>
      <xdr:col>0</xdr:col>
      <xdr:colOff>9525</xdr:colOff>
      <xdr:row>8</xdr:row>
      <xdr:rowOff>0</xdr:rowOff>
    </xdr:to>
    <xdr:pic>
      <xdr:nvPicPr>
        <xdr:cNvPr id="2" name="Picture 1">
          <a:extLst>
            <a:ext uri="{FF2B5EF4-FFF2-40B4-BE49-F238E27FC236}">
              <a16:creationId xmlns:a16="http://schemas.microsoft.com/office/drawing/2014/main" id="{7A0D2278-22DB-466D-AF68-FEFD27B1C6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810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19049</xdr:colOff>
      <xdr:row>0</xdr:row>
      <xdr:rowOff>0</xdr:rowOff>
    </xdr:from>
    <xdr:to>
      <xdr:col>1</xdr:col>
      <xdr:colOff>0</xdr:colOff>
      <xdr:row>5</xdr:row>
      <xdr:rowOff>38100</xdr:rowOff>
    </xdr:to>
    <xdr:pic>
      <xdr:nvPicPr>
        <xdr:cNvPr id="4" name="Picture 3">
          <a:hlinkClick xmlns:r="http://schemas.openxmlformats.org/officeDocument/2006/relationships" r:id="rId2"/>
          <a:extLst>
            <a:ext uri="{FF2B5EF4-FFF2-40B4-BE49-F238E27FC236}">
              <a16:creationId xmlns:a16="http://schemas.microsoft.com/office/drawing/2014/main" id="{A4C30FD7-8B87-4F48-8FB0-0644F279E1E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9049" y="0"/>
          <a:ext cx="2428876" cy="1009650"/>
        </a:xfrm>
        <a:prstGeom prst="rect">
          <a:avLst/>
        </a:prstGeom>
      </xdr:spPr>
    </xdr:pic>
    <xdr:clientData/>
  </xdr:twoCellAnchor>
  <xdr:twoCellAnchor>
    <xdr:from>
      <xdr:col>4</xdr:col>
      <xdr:colOff>314325</xdr:colOff>
      <xdr:row>4</xdr:row>
      <xdr:rowOff>38100</xdr:rowOff>
    </xdr:from>
    <xdr:to>
      <xdr:col>4</xdr:col>
      <xdr:colOff>542925</xdr:colOff>
      <xdr:row>5</xdr:row>
      <xdr:rowOff>76200</xdr:rowOff>
    </xdr:to>
    <xdr:pic>
      <xdr:nvPicPr>
        <xdr:cNvPr id="5" name="Picture 6" descr="LinkedIn">
          <a:hlinkClick xmlns:r="http://schemas.openxmlformats.org/officeDocument/2006/relationships" r:id="rId4"/>
          <a:extLst>
            <a:ext uri="{FF2B5EF4-FFF2-40B4-BE49-F238E27FC236}">
              <a16:creationId xmlns:a16="http://schemas.microsoft.com/office/drawing/2014/main" id="{F43955D1-2ECF-492E-A134-0FA60244F187}"/>
            </a:ext>
          </a:extLst>
        </xdr:cNvPr>
        <xdr:cNvPicPr>
          <a:picLocks noChangeAspect="1" noChangeArrowheads="1"/>
        </xdr:cNvPicPr>
      </xdr:nvPicPr>
      <xdr:blipFill>
        <a:blip xmlns:r="http://schemas.openxmlformats.org/officeDocument/2006/relationships" r:embed="rId5" r:link="rId6">
          <a:extLst>
            <a:ext uri="{28A0092B-C50C-407E-A947-70E740481C1C}">
              <a14:useLocalDpi xmlns:a14="http://schemas.microsoft.com/office/drawing/2010/main" val="0"/>
            </a:ext>
          </a:extLst>
        </a:blip>
        <a:srcRect/>
        <a:stretch>
          <a:fillRect/>
        </a:stretch>
      </xdr:blipFill>
      <xdr:spPr bwMode="auto">
        <a:xfrm>
          <a:off x="3743325" y="1181100"/>
          <a:ext cx="2286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666750</xdr:colOff>
      <xdr:row>4</xdr:row>
      <xdr:rowOff>38100</xdr:rowOff>
    </xdr:from>
    <xdr:to>
      <xdr:col>5</xdr:col>
      <xdr:colOff>133350</xdr:colOff>
      <xdr:row>5</xdr:row>
      <xdr:rowOff>76200</xdr:rowOff>
    </xdr:to>
    <xdr:pic>
      <xdr:nvPicPr>
        <xdr:cNvPr id="12" name="Picture 5" descr="Twitter">
          <a:hlinkClick xmlns:r="http://schemas.openxmlformats.org/officeDocument/2006/relationships" r:id="rId7"/>
          <a:extLst>
            <a:ext uri="{FF2B5EF4-FFF2-40B4-BE49-F238E27FC236}">
              <a16:creationId xmlns:a16="http://schemas.microsoft.com/office/drawing/2014/main" id="{0E346B09-E39A-4E59-950A-7E6FEC7F7051}"/>
            </a:ext>
          </a:extLst>
        </xdr:cNvPr>
        <xdr:cNvPicPr>
          <a:picLocks noChangeAspect="1" noChangeArrowheads="1"/>
        </xdr:cNvPicPr>
      </xdr:nvPicPr>
      <xdr:blipFill>
        <a:blip xmlns:r="http://schemas.openxmlformats.org/officeDocument/2006/relationships" r:embed="rId8" r:link="rId9">
          <a:extLst>
            <a:ext uri="{28A0092B-C50C-407E-A947-70E740481C1C}">
              <a14:useLocalDpi xmlns:a14="http://schemas.microsoft.com/office/drawing/2010/main" val="0"/>
            </a:ext>
          </a:extLst>
        </a:blip>
        <a:srcRect/>
        <a:stretch>
          <a:fillRect/>
        </a:stretch>
      </xdr:blipFill>
      <xdr:spPr bwMode="auto">
        <a:xfrm>
          <a:off x="4095750" y="1181100"/>
          <a:ext cx="2286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19050</xdr:colOff>
      <xdr:row>4</xdr:row>
      <xdr:rowOff>38100</xdr:rowOff>
    </xdr:from>
    <xdr:to>
      <xdr:col>6</xdr:col>
      <xdr:colOff>247650</xdr:colOff>
      <xdr:row>5</xdr:row>
      <xdr:rowOff>76200</xdr:rowOff>
    </xdr:to>
    <xdr:pic>
      <xdr:nvPicPr>
        <xdr:cNvPr id="13" name="Picture 138" descr="Facebook">
          <a:hlinkClick xmlns:r="http://schemas.openxmlformats.org/officeDocument/2006/relationships" r:id="rId10"/>
          <a:extLst>
            <a:ext uri="{FF2B5EF4-FFF2-40B4-BE49-F238E27FC236}">
              <a16:creationId xmlns:a16="http://schemas.microsoft.com/office/drawing/2014/main" id="{018F236D-9EFD-43BD-8C21-BB965111BAEC}"/>
            </a:ext>
          </a:extLst>
        </xdr:cNvPr>
        <xdr:cNvPicPr>
          <a:picLocks noChangeAspect="1" noChangeArrowheads="1"/>
        </xdr:cNvPicPr>
      </xdr:nvPicPr>
      <xdr:blipFill>
        <a:blip xmlns:r="http://schemas.openxmlformats.org/officeDocument/2006/relationships" r:embed="rId11" r:link="rId12">
          <a:extLst>
            <a:ext uri="{28A0092B-C50C-407E-A947-70E740481C1C}">
              <a14:useLocalDpi xmlns:a14="http://schemas.microsoft.com/office/drawing/2010/main" val="0"/>
            </a:ext>
          </a:extLst>
        </a:blip>
        <a:srcRect/>
        <a:stretch>
          <a:fillRect/>
        </a:stretch>
      </xdr:blipFill>
      <xdr:spPr bwMode="auto">
        <a:xfrm>
          <a:off x="4429125" y="1181100"/>
          <a:ext cx="2286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ontact@stellaripe.co.uk" TargetMode="External"/><Relationship Id="rId1" Type="http://schemas.openxmlformats.org/officeDocument/2006/relationships/hyperlink" Target="http://www.stellaripe.co.uk/"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2A1E1-17CA-48D3-832A-38B9CD0986E1}">
  <dimension ref="A1:L60"/>
  <sheetViews>
    <sheetView showGridLines="0" tabSelected="1" zoomScaleNormal="100" workbookViewId="0">
      <pane ySplit="9" topLeftCell="A10" activePane="bottomLeft" state="frozen"/>
      <selection pane="bottomLeft" activeCell="C25" sqref="C25"/>
    </sheetView>
  </sheetViews>
  <sheetFormatPr defaultRowHeight="15" x14ac:dyDescent="0.25"/>
  <cols>
    <col min="1" max="1" width="36.7109375" customWidth="1"/>
    <col min="2" max="2" width="9.140625" style="71" hidden="1" customWidth="1"/>
    <col min="3" max="3" width="11.42578125" customWidth="1"/>
    <col min="4" max="4" width="3.28515625" customWidth="1"/>
    <col min="5" max="5" width="11.42578125" customWidth="1"/>
    <col min="6" max="6" width="3.28515625" customWidth="1"/>
    <col min="7" max="7" width="11" customWidth="1"/>
    <col min="8" max="8" width="3.28515625" customWidth="1"/>
    <col min="9" max="9" width="11.28515625" customWidth="1"/>
    <col min="10" max="10" width="4.42578125" customWidth="1"/>
    <col min="12" max="12" width="13.42578125" bestFit="1" customWidth="1"/>
  </cols>
  <sheetData>
    <row r="1" spans="1:12" ht="15" customHeight="1" x14ac:dyDescent="0.25">
      <c r="A1" s="2"/>
      <c r="B1" s="66"/>
      <c r="C1" s="133" t="s">
        <v>9</v>
      </c>
      <c r="D1" s="133"/>
      <c r="E1" s="133"/>
      <c r="F1" s="133"/>
      <c r="G1" s="133"/>
      <c r="H1" s="133"/>
      <c r="I1" s="134"/>
    </row>
    <row r="2" spans="1:12" ht="15" customHeight="1" x14ac:dyDescent="0.25">
      <c r="A2" s="4"/>
      <c r="B2" s="29"/>
      <c r="C2" s="138" t="s">
        <v>10</v>
      </c>
      <c r="D2" s="138"/>
      <c r="E2" s="138"/>
      <c r="F2" s="138"/>
      <c r="G2" s="138"/>
      <c r="H2" s="138"/>
      <c r="I2" s="139"/>
      <c r="K2" s="5"/>
      <c r="L2" s="84"/>
    </row>
    <row r="3" spans="1:12" ht="16.5" customHeight="1" x14ac:dyDescent="0.25">
      <c r="A3" s="4"/>
      <c r="B3" s="29"/>
      <c r="C3" s="138" t="s">
        <v>16</v>
      </c>
      <c r="D3" s="138"/>
      <c r="E3" s="138"/>
      <c r="F3" s="138"/>
      <c r="G3" s="138"/>
      <c r="H3" s="138"/>
      <c r="I3" s="139"/>
      <c r="K3" s="5"/>
      <c r="L3" s="5"/>
    </row>
    <row r="4" spans="1:12" x14ac:dyDescent="0.25">
      <c r="A4" s="4"/>
      <c r="B4" s="29"/>
      <c r="C4" s="140" t="s">
        <v>12</v>
      </c>
      <c r="D4" s="140"/>
      <c r="E4" s="140"/>
      <c r="F4" s="140"/>
      <c r="G4" s="140"/>
      <c r="H4" s="140"/>
      <c r="I4" s="141"/>
      <c r="K4" s="5"/>
      <c r="L4" s="5"/>
    </row>
    <row r="5" spans="1:12" x14ac:dyDescent="0.25">
      <c r="A5" s="4"/>
      <c r="B5" s="29"/>
      <c r="C5" s="6"/>
      <c r="D5" s="6"/>
      <c r="E5" s="6"/>
      <c r="F5" s="6"/>
      <c r="G5" s="6"/>
      <c r="H5" s="6"/>
      <c r="I5" s="7"/>
      <c r="K5" s="5"/>
      <c r="L5" s="5"/>
    </row>
    <row r="6" spans="1:12" ht="11.25" customHeight="1" x14ac:dyDescent="0.25">
      <c r="A6" s="4"/>
      <c r="B6" s="29"/>
      <c r="C6" s="5"/>
      <c r="D6" s="5"/>
      <c r="E6" s="5"/>
      <c r="F6" s="5"/>
      <c r="G6" s="5"/>
      <c r="H6" s="5"/>
      <c r="I6" s="8"/>
      <c r="K6" s="5"/>
      <c r="L6" s="5"/>
    </row>
    <row r="7" spans="1:12" ht="24" customHeight="1" x14ac:dyDescent="0.25">
      <c r="A7" s="135" t="s">
        <v>11</v>
      </c>
      <c r="B7" s="136"/>
      <c r="C7" s="136"/>
      <c r="D7" s="136"/>
      <c r="E7" s="136"/>
      <c r="F7" s="136"/>
      <c r="G7" s="136"/>
      <c r="H7" s="136"/>
      <c r="I7" s="137"/>
      <c r="K7" s="5"/>
      <c r="L7" s="5"/>
    </row>
    <row r="8" spans="1:12" ht="20.25" customHeight="1" thickBot="1" x14ac:dyDescent="0.3">
      <c r="A8" s="146" t="s">
        <v>14</v>
      </c>
      <c r="B8" s="147"/>
      <c r="C8" s="147"/>
      <c r="D8" s="147"/>
      <c r="E8" s="147"/>
      <c r="F8" s="147"/>
      <c r="G8" s="147"/>
      <c r="H8" s="147"/>
      <c r="I8" s="148"/>
      <c r="K8" s="5"/>
      <c r="L8" s="5"/>
    </row>
    <row r="9" spans="1:12" s="1" customFormat="1" ht="44.25" customHeight="1" thickBot="1" x14ac:dyDescent="0.3">
      <c r="A9" s="114" t="s">
        <v>0</v>
      </c>
      <c r="B9" s="115"/>
      <c r="C9" s="86" t="s">
        <v>52</v>
      </c>
      <c r="D9" s="87"/>
      <c r="E9" s="88" t="s">
        <v>30</v>
      </c>
      <c r="F9" s="87"/>
      <c r="G9" s="88" t="s">
        <v>17</v>
      </c>
      <c r="H9" s="87"/>
      <c r="I9" s="89" t="s">
        <v>18</v>
      </c>
      <c r="K9" s="10"/>
      <c r="L9" s="10"/>
    </row>
    <row r="10" spans="1:12" s="1" customFormat="1" ht="44.25" customHeight="1" x14ac:dyDescent="0.25">
      <c r="A10" s="125" t="s">
        <v>56</v>
      </c>
      <c r="B10" s="116"/>
      <c r="C10" s="126"/>
      <c r="D10" s="65"/>
      <c r="E10" s="127"/>
      <c r="F10" s="65"/>
      <c r="G10" s="127"/>
      <c r="H10" s="65"/>
      <c r="I10" s="128"/>
      <c r="K10" s="10"/>
      <c r="L10" s="10"/>
    </row>
    <row r="11" spans="1:12" s="1" customFormat="1" x14ac:dyDescent="0.25">
      <c r="A11" s="13" t="s">
        <v>36</v>
      </c>
      <c r="B11" s="116" t="s">
        <v>37</v>
      </c>
      <c r="C11" s="90" t="s">
        <v>39</v>
      </c>
      <c r="D11" s="65"/>
      <c r="E11" s="42" t="s">
        <v>39</v>
      </c>
      <c r="F11" s="65"/>
      <c r="G11" s="42" t="s">
        <v>39</v>
      </c>
      <c r="H11" s="65"/>
      <c r="I11" s="91" t="s">
        <v>39</v>
      </c>
      <c r="K11" s="10"/>
      <c r="L11" s="10"/>
    </row>
    <row r="12" spans="1:12" s="1" customFormat="1" x14ac:dyDescent="0.25">
      <c r="A12" s="9"/>
      <c r="B12" s="116" t="s">
        <v>38</v>
      </c>
      <c r="C12" s="92"/>
      <c r="D12" s="11"/>
      <c r="E12" s="11"/>
      <c r="F12" s="11"/>
      <c r="G12" s="10"/>
      <c r="H12" s="10"/>
      <c r="I12" s="12"/>
    </row>
    <row r="13" spans="1:12" x14ac:dyDescent="0.25">
      <c r="A13" s="13" t="s">
        <v>1</v>
      </c>
      <c r="B13" s="30" t="s">
        <v>39</v>
      </c>
      <c r="C13" s="90">
        <v>0</v>
      </c>
      <c r="D13" s="28"/>
      <c r="E13" s="42">
        <v>0</v>
      </c>
      <c r="F13" s="28"/>
      <c r="G13" s="42">
        <v>0</v>
      </c>
      <c r="H13" s="29"/>
      <c r="I13" s="91">
        <v>0</v>
      </c>
    </row>
    <row r="14" spans="1:12" x14ac:dyDescent="0.25">
      <c r="A14" s="13"/>
      <c r="B14" s="30" t="s">
        <v>40</v>
      </c>
      <c r="C14" s="93"/>
      <c r="D14" s="28"/>
      <c r="E14" s="28"/>
      <c r="F14" s="28"/>
      <c r="G14" s="29"/>
      <c r="H14" s="29"/>
      <c r="I14" s="30"/>
    </row>
    <row r="15" spans="1:12" x14ac:dyDescent="0.25">
      <c r="A15" s="13" t="s">
        <v>54</v>
      </c>
      <c r="B15" s="30"/>
      <c r="C15" s="90">
        <v>0</v>
      </c>
      <c r="D15" s="28"/>
      <c r="E15" s="42">
        <v>0</v>
      </c>
      <c r="F15" s="28"/>
      <c r="G15" s="42">
        <v>0</v>
      </c>
      <c r="H15" s="29"/>
      <c r="I15" s="91">
        <v>0</v>
      </c>
    </row>
    <row r="16" spans="1:12" x14ac:dyDescent="0.25">
      <c r="A16" s="13"/>
      <c r="B16" s="30"/>
      <c r="C16" s="93"/>
      <c r="D16" s="28"/>
      <c r="E16" s="28"/>
      <c r="F16" s="28"/>
      <c r="G16" s="29"/>
      <c r="H16" s="29"/>
      <c r="I16" s="30"/>
    </row>
    <row r="17" spans="1:9" x14ac:dyDescent="0.25">
      <c r="A17" s="13" t="s">
        <v>55</v>
      </c>
      <c r="B17" s="30" t="s">
        <v>41</v>
      </c>
      <c r="C17" s="90">
        <v>0</v>
      </c>
      <c r="D17" s="28"/>
      <c r="E17" s="42">
        <v>43922</v>
      </c>
      <c r="F17" s="28"/>
      <c r="G17" s="42">
        <v>0</v>
      </c>
      <c r="H17" s="29"/>
      <c r="I17" s="91">
        <v>0</v>
      </c>
    </row>
    <row r="18" spans="1:9" x14ac:dyDescent="0.25">
      <c r="A18" s="13"/>
      <c r="B18" s="30" t="s">
        <v>42</v>
      </c>
      <c r="C18" s="94"/>
      <c r="D18" s="14"/>
      <c r="E18" s="14"/>
      <c r="F18" s="14"/>
      <c r="G18" s="15"/>
      <c r="H18" s="15"/>
      <c r="I18" s="8"/>
    </row>
    <row r="19" spans="1:9" x14ac:dyDescent="0.25">
      <c r="A19" s="13" t="s">
        <v>34</v>
      </c>
      <c r="B19" s="30" t="s">
        <v>43</v>
      </c>
      <c r="C19" s="90">
        <v>43982</v>
      </c>
      <c r="D19" s="28"/>
      <c r="E19" s="90">
        <v>43982</v>
      </c>
      <c r="F19" s="28"/>
      <c r="G19" s="90">
        <v>43982</v>
      </c>
      <c r="H19" s="29"/>
      <c r="I19" s="129">
        <v>43982</v>
      </c>
    </row>
    <row r="20" spans="1:9" x14ac:dyDescent="0.25">
      <c r="A20" s="13"/>
      <c r="B20" s="30" t="s">
        <v>44</v>
      </c>
      <c r="C20" s="94"/>
      <c r="D20" s="14"/>
      <c r="E20" s="14"/>
      <c r="F20" s="14"/>
      <c r="G20" s="15"/>
      <c r="H20" s="15"/>
      <c r="I20" s="8"/>
    </row>
    <row r="21" spans="1:9" hidden="1" x14ac:dyDescent="0.25">
      <c r="A21" s="13" t="s">
        <v>8</v>
      </c>
      <c r="B21" s="30" t="s">
        <v>45</v>
      </c>
      <c r="C21" s="95">
        <f>DATEDIF(C13,C17,"m")</f>
        <v>0</v>
      </c>
      <c r="D21" s="38"/>
      <c r="E21" s="38">
        <f>DATEDIF(E13,E17,"m")</f>
        <v>1443</v>
      </c>
      <c r="F21" s="39"/>
      <c r="G21" s="38">
        <f>DATEDIF(G13,G17,"m")</f>
        <v>0</v>
      </c>
      <c r="H21" s="40"/>
      <c r="I21" s="41">
        <f>DATEDIF(I13,I17,"m")</f>
        <v>0</v>
      </c>
    </row>
    <row r="22" spans="1:9" hidden="1" x14ac:dyDescent="0.25">
      <c r="A22" s="13"/>
      <c r="B22" s="30" t="s">
        <v>46</v>
      </c>
      <c r="C22" s="94"/>
      <c r="D22" s="14"/>
      <c r="E22" s="14"/>
      <c r="F22" s="14"/>
      <c r="G22" s="15"/>
      <c r="H22" s="15"/>
      <c r="I22" s="8"/>
    </row>
    <row r="23" spans="1:9" s="1" customFormat="1" ht="30" x14ac:dyDescent="0.25">
      <c r="A23" s="64" t="s">
        <v>7</v>
      </c>
      <c r="B23" s="117" t="s">
        <v>47</v>
      </c>
      <c r="C23" s="96" t="s">
        <v>2</v>
      </c>
      <c r="D23" s="72"/>
      <c r="E23" s="73" t="s">
        <v>47</v>
      </c>
      <c r="F23" s="72"/>
      <c r="G23" s="73" t="s">
        <v>47</v>
      </c>
      <c r="H23" s="74"/>
      <c r="I23" s="75" t="s">
        <v>2</v>
      </c>
    </row>
    <row r="24" spans="1:9" s="56" customFormat="1" x14ac:dyDescent="0.25">
      <c r="A24" s="76"/>
      <c r="B24" s="118" t="s">
        <v>48</v>
      </c>
      <c r="C24" s="97"/>
      <c r="D24" s="39"/>
      <c r="E24" s="39"/>
      <c r="F24" s="39"/>
      <c r="G24" s="40"/>
      <c r="H24" s="40"/>
      <c r="I24" s="77"/>
    </row>
    <row r="25" spans="1:9" ht="30" x14ac:dyDescent="0.25">
      <c r="A25" s="64" t="s">
        <v>35</v>
      </c>
      <c r="B25" s="118" t="s">
        <v>2</v>
      </c>
      <c r="C25" s="98">
        <v>0</v>
      </c>
      <c r="D25" s="16"/>
      <c r="E25" s="32">
        <v>0</v>
      </c>
      <c r="F25" s="14"/>
      <c r="G25" s="32">
        <v>0</v>
      </c>
      <c r="H25" s="15"/>
      <c r="I25" s="33">
        <v>0</v>
      </c>
    </row>
    <row r="26" spans="1:9" s="56" customFormat="1" x14ac:dyDescent="0.25">
      <c r="A26" s="78"/>
      <c r="B26" s="118"/>
      <c r="C26" s="99"/>
      <c r="D26" s="16"/>
      <c r="E26" s="59"/>
      <c r="F26" s="39"/>
      <c r="G26" s="59"/>
      <c r="H26" s="40"/>
      <c r="I26" s="60"/>
    </row>
    <row r="27" spans="1:9" ht="15" customHeight="1" x14ac:dyDescent="0.25">
      <c r="A27" s="13" t="s">
        <v>19</v>
      </c>
      <c r="B27" s="119"/>
      <c r="C27" s="98">
        <v>0</v>
      </c>
      <c r="D27" s="17"/>
      <c r="E27" s="32">
        <v>0</v>
      </c>
      <c r="F27" s="14"/>
      <c r="G27" s="32">
        <v>0</v>
      </c>
      <c r="H27" s="5"/>
      <c r="I27" s="33">
        <v>0</v>
      </c>
    </row>
    <row r="28" spans="1:9" x14ac:dyDescent="0.25">
      <c r="A28" s="4"/>
      <c r="B28" s="119"/>
      <c r="C28" s="99"/>
      <c r="D28" s="36"/>
      <c r="E28" s="59"/>
      <c r="F28" s="39"/>
      <c r="G28" s="59"/>
      <c r="H28" s="27"/>
      <c r="I28" s="60"/>
    </row>
    <row r="29" spans="1:9" ht="45" hidden="1" x14ac:dyDescent="0.25">
      <c r="A29" s="61" t="s">
        <v>32</v>
      </c>
      <c r="B29" s="119"/>
      <c r="C29" s="100">
        <f>MIN(365,DATEDIF(C13,C15,"d"))</f>
        <v>0</v>
      </c>
      <c r="D29" s="82"/>
      <c r="E29" s="81">
        <f>MIN(365,DATEDIF(E13,E15,"d"))</f>
        <v>0</v>
      </c>
      <c r="F29" s="83"/>
      <c r="G29" s="81">
        <f>MIN(365,DATEDIF(G13,G15,"d"))</f>
        <v>0</v>
      </c>
      <c r="H29" s="67"/>
      <c r="I29" s="101">
        <f>MIN(365,DATEDIF(I13,I15,"d"))</f>
        <v>0</v>
      </c>
    </row>
    <row r="30" spans="1:9" hidden="1" x14ac:dyDescent="0.25">
      <c r="A30" s="61"/>
      <c r="B30" s="119"/>
      <c r="C30" s="99"/>
      <c r="D30" s="36"/>
      <c r="E30" s="59"/>
      <c r="F30" s="39"/>
      <c r="G30" s="59"/>
      <c r="H30" s="27"/>
      <c r="I30" s="60"/>
    </row>
    <row r="31" spans="1:9" ht="30" hidden="1" x14ac:dyDescent="0.25">
      <c r="A31" s="61" t="s">
        <v>33</v>
      </c>
      <c r="B31" s="119"/>
      <c r="C31" s="102">
        <f>DATEDIF(C17,C19,"d")+1</f>
        <v>43983</v>
      </c>
      <c r="D31" s="36"/>
      <c r="E31" s="62">
        <f>DATEDIF(E17,E19,"d")+1</f>
        <v>61</v>
      </c>
      <c r="F31" s="39"/>
      <c r="G31" s="62">
        <f>DATEDIF(G17,G19,"d")+1</f>
        <v>43983</v>
      </c>
      <c r="H31" s="27"/>
      <c r="I31" s="63">
        <f>DATEDIF(I17,I19,"d")+1</f>
        <v>43983</v>
      </c>
    </row>
    <row r="32" spans="1:9" hidden="1" x14ac:dyDescent="0.25">
      <c r="A32" s="61"/>
      <c r="B32" s="119"/>
      <c r="C32" s="99"/>
      <c r="D32" s="36"/>
      <c r="E32" s="59"/>
      <c r="F32" s="39"/>
      <c r="G32" s="59"/>
      <c r="H32" s="27"/>
      <c r="I32" s="60"/>
    </row>
    <row r="33" spans="1:9" x14ac:dyDescent="0.25">
      <c r="A33" s="13" t="s">
        <v>3</v>
      </c>
      <c r="B33" s="119"/>
      <c r="C33" s="98">
        <v>0</v>
      </c>
      <c r="D33" s="17"/>
      <c r="E33" s="32">
        <v>0</v>
      </c>
      <c r="F33" s="14"/>
      <c r="G33" s="32">
        <v>0</v>
      </c>
      <c r="H33" s="15"/>
      <c r="I33" s="33">
        <v>0</v>
      </c>
    </row>
    <row r="34" spans="1:9" x14ac:dyDescent="0.25">
      <c r="A34" s="13" t="s">
        <v>5</v>
      </c>
      <c r="B34" s="119"/>
      <c r="C34" s="103"/>
      <c r="D34" s="17"/>
      <c r="E34" s="14"/>
      <c r="F34" s="14"/>
      <c r="G34" s="15"/>
      <c r="H34" s="15"/>
      <c r="I34" s="8"/>
    </row>
    <row r="35" spans="1:9" x14ac:dyDescent="0.25">
      <c r="A35" s="13"/>
      <c r="B35" s="119"/>
      <c r="C35" s="103"/>
      <c r="D35" s="17"/>
      <c r="E35" s="14"/>
      <c r="F35" s="14"/>
      <c r="G35" s="5"/>
      <c r="H35" s="5"/>
      <c r="I35" s="8"/>
    </row>
    <row r="36" spans="1:9" x14ac:dyDescent="0.25">
      <c r="A36" s="13" t="s">
        <v>53</v>
      </c>
      <c r="B36" s="30"/>
      <c r="C36" s="124" t="e">
        <f>IF(C23="Variable",(C27/C29*C31),C31/IF(C11="March",31,IF(C11="May",31,IF(C11="July",31,30)))*C33)</f>
        <v>#DIV/0!</v>
      </c>
      <c r="D36" s="36"/>
      <c r="E36" s="36">
        <f>IF(E23="Variable",(E27/E29*E31),E31/IF(E11="March",31,IF(E11="May",31,IF(E11="July",31,30)))*E33)</f>
        <v>0</v>
      </c>
      <c r="F36" s="27"/>
      <c r="G36" s="36">
        <f>IF(G23="Variable",(G27/G29*G31),G31/IF(G11="March",31,IF(G11="May",31,IF(G11="July",31,30)))*G33)</f>
        <v>0</v>
      </c>
      <c r="H36" s="27"/>
      <c r="I36" s="37" t="e">
        <f>IF(I23="Variable",(I27/I29*I31),I31/IF(I11="March",31,IF(I11="May",31,IF(I11="July",31,30)))*I33)</f>
        <v>#DIV/0!</v>
      </c>
    </row>
    <row r="37" spans="1:9" x14ac:dyDescent="0.25">
      <c r="A37" s="4"/>
      <c r="B37" s="30"/>
      <c r="C37" s="103"/>
      <c r="D37" s="17"/>
      <c r="E37" s="5"/>
      <c r="F37" s="5"/>
      <c r="G37" s="5"/>
      <c r="H37" s="5"/>
      <c r="I37" s="8"/>
    </row>
    <row r="38" spans="1:9" ht="15.75" thickBot="1" x14ac:dyDescent="0.3">
      <c r="A38" s="18" t="s">
        <v>29</v>
      </c>
      <c r="B38" s="119"/>
      <c r="C38" s="104" t="e">
        <f>MIN(2500,IF(C23="Variable",(IF(C21&gt;=12,MAX(C36,C25),C36))*0.8,0.8*C36),IF(C11="April",83.34*C31,80.65*C31),IF(C11="March",80.65*C31,IF(C11="May",80.65*C31,IF(C11="June",83.34*C31,IF(C11="July",80.65*C31,C31*80.65)))))</f>
        <v>#DIV/0!</v>
      </c>
      <c r="D38" s="19"/>
      <c r="E38" s="79">
        <f>MIN(2500,IF(E23="Variable",(IF(E21&gt;=12,MAX(E36,E25),E36))*0.8,0.8*E36),IF(E11="April",83.34*E31,80.65*E31),IF(E11="March",80.65*E31,IF(E11="May",80.65*E31,IF(E11="June",83.34*E31,IF(E11="July",80.65*E31,E31*80.65)))))</f>
        <v>0</v>
      </c>
      <c r="F38" s="27"/>
      <c r="G38" s="79">
        <f>MIN(2500,IF(G23="Variable",(IF(G21&gt;=12,MAX(G36,G25),G36))*0.8,0.8*G36),IF(G11="April",83.34*G31,80.65*G31),IF(G11="March",80.65*G31,IF(G11="May",80.65*G31,IF(G11="June",83.34*G31,IF(G11="July",80.65*G31,G31*80.65)))))</f>
        <v>0</v>
      </c>
      <c r="H38" s="27"/>
      <c r="I38" s="80" t="e">
        <f>MIN(2500,IF(I23="Variable",(IF(I21&gt;=12,MAX(I36,I25),I36))*0.8,0.8*I36),IF(I11="April",83.34*I31,80.65*I31),IF(I11="March",80.65*I31,IF(I11="May",80.65*I31,IF(I11="June",83.34*I31,IF(I11="July",80.65*I31,I31*80.65)))))</f>
        <v>#DIV/0!</v>
      </c>
    </row>
    <row r="39" spans="1:9" s="56" customFormat="1" ht="15.75" hidden="1" thickTop="1" x14ac:dyDescent="0.25">
      <c r="A39" s="18"/>
      <c r="B39" s="119"/>
      <c r="C39" s="105"/>
      <c r="D39" s="19"/>
      <c r="E39" s="19"/>
      <c r="F39" s="27"/>
      <c r="G39" s="19"/>
      <c r="H39" s="27"/>
      <c r="I39" s="55"/>
    </row>
    <row r="40" spans="1:9" s="56" customFormat="1" ht="16.5" hidden="1" thickTop="1" thickBot="1" x14ac:dyDescent="0.3">
      <c r="A40" s="18" t="s">
        <v>31</v>
      </c>
      <c r="B40" s="119"/>
      <c r="C40" s="106" t="e">
        <f>+C38/4</f>
        <v>#DIV/0!</v>
      </c>
      <c r="D40" s="19"/>
      <c r="E40" s="58">
        <f>+E38/4</f>
        <v>0</v>
      </c>
      <c r="F40" s="27"/>
      <c r="G40" s="58">
        <f>+G38/4</f>
        <v>0</v>
      </c>
      <c r="H40" s="27"/>
      <c r="I40" s="57" t="e">
        <f>+I38/4</f>
        <v>#DIV/0!</v>
      </c>
    </row>
    <row r="41" spans="1:9" ht="16.5" thickTop="1" thickBot="1" x14ac:dyDescent="0.3">
      <c r="A41" s="25"/>
      <c r="B41" s="120"/>
      <c r="C41" s="107"/>
      <c r="D41" s="26"/>
      <c r="E41" s="21"/>
      <c r="F41" s="21"/>
      <c r="G41" s="21"/>
      <c r="H41" s="21"/>
      <c r="I41" s="22"/>
    </row>
    <row r="42" spans="1:9" x14ac:dyDescent="0.25">
      <c r="A42" s="23" t="s">
        <v>51</v>
      </c>
      <c r="B42" s="121"/>
      <c r="C42" s="2"/>
      <c r="D42" s="3"/>
      <c r="E42" s="3"/>
      <c r="F42" s="3"/>
      <c r="G42" s="3"/>
      <c r="H42" s="3"/>
      <c r="I42" s="24"/>
    </row>
    <row r="43" spans="1:9" x14ac:dyDescent="0.25">
      <c r="A43" s="4" t="s">
        <v>49</v>
      </c>
      <c r="B43" s="30"/>
      <c r="C43" s="108">
        <v>0</v>
      </c>
      <c r="D43" s="20"/>
      <c r="E43" s="43">
        <v>0</v>
      </c>
      <c r="F43" s="5"/>
      <c r="G43" s="43">
        <v>0</v>
      </c>
      <c r="H43" s="5"/>
      <c r="I43" s="44">
        <v>0</v>
      </c>
    </row>
    <row r="44" spans="1:9" x14ac:dyDescent="0.25">
      <c r="A44" s="4" t="s">
        <v>50</v>
      </c>
      <c r="B44" s="30"/>
      <c r="C44" s="108">
        <v>0</v>
      </c>
      <c r="D44" s="20"/>
      <c r="E44" s="43">
        <v>0</v>
      </c>
      <c r="F44" s="14"/>
      <c r="G44" s="43">
        <v>0</v>
      </c>
      <c r="H44" s="5"/>
      <c r="I44" s="44">
        <v>0</v>
      </c>
    </row>
    <row r="45" spans="1:9" x14ac:dyDescent="0.25">
      <c r="A45" s="4" t="s">
        <v>15</v>
      </c>
      <c r="B45" s="30"/>
      <c r="C45" s="98">
        <v>0</v>
      </c>
      <c r="D45" s="17"/>
      <c r="E45" s="34">
        <v>0</v>
      </c>
      <c r="F45" s="14"/>
      <c r="G45" s="34">
        <v>0</v>
      </c>
      <c r="H45" s="5"/>
      <c r="I45" s="35">
        <v>0</v>
      </c>
    </row>
    <row r="46" spans="1:9" x14ac:dyDescent="0.25">
      <c r="A46" s="4"/>
      <c r="B46" s="30"/>
      <c r="C46" s="103"/>
      <c r="D46" s="17"/>
      <c r="E46" s="17"/>
      <c r="F46" s="14"/>
      <c r="G46" s="17"/>
      <c r="H46" s="5"/>
      <c r="I46" s="31"/>
    </row>
    <row r="47" spans="1:9" ht="16.5" thickBot="1" x14ac:dyDescent="0.3">
      <c r="A47" s="122" t="s">
        <v>6</v>
      </c>
      <c r="B47" s="123"/>
      <c r="C47" s="109" t="e">
        <f>C45*C43/C44</f>
        <v>#DIV/0!</v>
      </c>
      <c r="D47" s="110"/>
      <c r="E47" s="110" t="e">
        <f>E45*E43/E44</f>
        <v>#DIV/0!</v>
      </c>
      <c r="F47" s="111"/>
      <c r="G47" s="110" t="e">
        <f>G45*G43/G44</f>
        <v>#DIV/0!</v>
      </c>
      <c r="H47" s="21"/>
      <c r="I47" s="112" t="e">
        <f>I45*I43/I44</f>
        <v>#DIV/0!</v>
      </c>
    </row>
    <row r="48" spans="1:9" x14ac:dyDescent="0.25">
      <c r="A48" s="113" t="s">
        <v>13</v>
      </c>
      <c r="B48" s="29"/>
      <c r="C48" s="5"/>
      <c r="D48" s="5"/>
      <c r="E48" s="14"/>
      <c r="F48" s="14"/>
      <c r="G48" s="5"/>
      <c r="H48" s="5"/>
      <c r="I48" s="85"/>
    </row>
    <row r="49" spans="1:10" x14ac:dyDescent="0.25">
      <c r="A49" s="52" t="s">
        <v>4</v>
      </c>
      <c r="B49" s="68"/>
      <c r="C49" s="53"/>
      <c r="D49" s="53"/>
      <c r="E49" s="53"/>
      <c r="F49" s="53"/>
      <c r="G49" s="53"/>
      <c r="H49" s="53"/>
      <c r="I49" s="54"/>
    </row>
    <row r="50" spans="1:10" x14ac:dyDescent="0.25">
      <c r="A50" s="46" t="s">
        <v>22</v>
      </c>
      <c r="B50" s="69"/>
      <c r="C50" s="47"/>
      <c r="D50" s="47"/>
      <c r="E50" s="47"/>
      <c r="F50" s="47"/>
      <c r="G50" s="47"/>
      <c r="H50" s="47"/>
      <c r="I50" s="48"/>
    </row>
    <row r="51" spans="1:10" x14ac:dyDescent="0.25">
      <c r="A51" s="142" t="s">
        <v>20</v>
      </c>
      <c r="B51" s="143"/>
      <c r="C51" s="143"/>
      <c r="D51" s="143"/>
      <c r="E51" s="143"/>
      <c r="F51" s="143"/>
      <c r="G51" s="143"/>
      <c r="H51" s="143"/>
      <c r="I51" s="144"/>
      <c r="J51" s="45"/>
    </row>
    <row r="52" spans="1:10" x14ac:dyDescent="0.25">
      <c r="A52" s="145"/>
      <c r="B52" s="143"/>
      <c r="C52" s="143"/>
      <c r="D52" s="143"/>
      <c r="E52" s="143"/>
      <c r="F52" s="143"/>
      <c r="G52" s="143"/>
      <c r="H52" s="143"/>
      <c r="I52" s="144"/>
    </row>
    <row r="53" spans="1:10" x14ac:dyDescent="0.25">
      <c r="A53" s="145"/>
      <c r="B53" s="143"/>
      <c r="C53" s="143"/>
      <c r="D53" s="143"/>
      <c r="E53" s="143"/>
      <c r="F53" s="143"/>
      <c r="G53" s="143"/>
      <c r="H53" s="143"/>
      <c r="I53" s="144"/>
    </row>
    <row r="54" spans="1:10" x14ac:dyDescent="0.25">
      <c r="A54" s="49" t="s">
        <v>23</v>
      </c>
      <c r="B54" s="70"/>
      <c r="C54" s="50"/>
      <c r="D54" s="50"/>
      <c r="E54" s="50"/>
      <c r="F54" s="50"/>
      <c r="G54" s="50"/>
      <c r="H54" s="50"/>
      <c r="I54" s="51"/>
    </row>
    <row r="55" spans="1:10" ht="30.75" customHeight="1" x14ac:dyDescent="0.25">
      <c r="A55" s="142" t="s">
        <v>24</v>
      </c>
      <c r="B55" s="143"/>
      <c r="C55" s="143"/>
      <c r="D55" s="143"/>
      <c r="E55" s="143"/>
      <c r="F55" s="143"/>
      <c r="G55" s="143"/>
      <c r="H55" s="143"/>
      <c r="I55" s="144"/>
    </row>
    <row r="56" spans="1:10" ht="30.75" customHeight="1" x14ac:dyDescent="0.25">
      <c r="A56" s="142" t="s">
        <v>21</v>
      </c>
      <c r="B56" s="143"/>
      <c r="C56" s="143"/>
      <c r="D56" s="143"/>
      <c r="E56" s="143"/>
      <c r="F56" s="143"/>
      <c r="G56" s="143"/>
      <c r="H56" s="143"/>
      <c r="I56" s="144"/>
    </row>
    <row r="57" spans="1:10" ht="30" customHeight="1" x14ac:dyDescent="0.25">
      <c r="A57" s="142" t="s">
        <v>25</v>
      </c>
      <c r="B57" s="143"/>
      <c r="C57" s="143"/>
      <c r="D57" s="143"/>
      <c r="E57" s="143"/>
      <c r="F57" s="143"/>
      <c r="G57" s="143"/>
      <c r="H57" s="143"/>
      <c r="I57" s="144"/>
    </row>
    <row r="58" spans="1:10" ht="33.75" customHeight="1" x14ac:dyDescent="0.25">
      <c r="A58" s="142" t="s">
        <v>26</v>
      </c>
      <c r="B58" s="143"/>
      <c r="C58" s="143"/>
      <c r="D58" s="143"/>
      <c r="E58" s="143"/>
      <c r="F58" s="143"/>
      <c r="G58" s="143"/>
      <c r="H58" s="143"/>
      <c r="I58" s="144"/>
    </row>
    <row r="59" spans="1:10" ht="61.5" customHeight="1" x14ac:dyDescent="0.25">
      <c r="A59" s="142" t="s">
        <v>27</v>
      </c>
      <c r="B59" s="143"/>
      <c r="C59" s="143"/>
      <c r="D59" s="143"/>
      <c r="E59" s="143"/>
      <c r="F59" s="143"/>
      <c r="G59" s="143"/>
      <c r="H59" s="143"/>
      <c r="I59" s="144"/>
    </row>
    <row r="60" spans="1:10" ht="30.75" customHeight="1" x14ac:dyDescent="0.25">
      <c r="A60" s="130" t="s">
        <v>28</v>
      </c>
      <c r="B60" s="131"/>
      <c r="C60" s="131"/>
      <c r="D60" s="131"/>
      <c r="E60" s="131"/>
      <c r="F60" s="131"/>
      <c r="G60" s="131"/>
      <c r="H60" s="131"/>
      <c r="I60" s="132"/>
    </row>
  </sheetData>
  <sheetProtection algorithmName="SHA-512" hashValue="OB/RBcFkOaTkWkH1h50pyDDOSA7FDYwcghLpb1lDPW2EyJ47astAvF/0N0PHKj9HivFQIxOsT8nqUM4OXlSNeA==" saltValue="Uwt5Lx+Urh1iGSGP7A2htA==" spinCount="100000" sheet="1" selectLockedCells="1"/>
  <mergeCells count="13">
    <mergeCell ref="A60:I60"/>
    <mergeCell ref="C1:I1"/>
    <mergeCell ref="A7:I7"/>
    <mergeCell ref="C2:I2"/>
    <mergeCell ref="C3:I3"/>
    <mergeCell ref="C4:I4"/>
    <mergeCell ref="A51:I53"/>
    <mergeCell ref="A8:I8"/>
    <mergeCell ref="A55:I55"/>
    <mergeCell ref="A56:I56"/>
    <mergeCell ref="A57:I57"/>
    <mergeCell ref="A58:I58"/>
    <mergeCell ref="A59:I59"/>
  </mergeCells>
  <dataValidations count="2">
    <dataValidation type="list" allowBlank="1" showInputMessage="1" showErrorMessage="1" sqref="C23:E23 I23 G23" xr:uid="{37892187-81E6-441A-ACF8-DA795524287F}">
      <formula1>$B$23:$B$25</formula1>
    </dataValidation>
    <dataValidation type="list" allowBlank="1" showInputMessage="1" showErrorMessage="1" sqref="C11 I11 G11 E11" xr:uid="{F3713D72-89AE-4112-98D9-9DC75A2A3881}">
      <formula1>$B$11:$B$22</formula1>
    </dataValidation>
  </dataValidations>
  <hyperlinks>
    <hyperlink ref="C1" r:id="rId1" xr:uid="{43BA135F-9698-42BE-A698-F306F8E1B2CA}"/>
    <hyperlink ref="C4:I4" r:id="rId2" display="(T) 020 3475 3537 (E) contact@stellaripe.co.uk" xr:uid="{9D3B293C-B7EC-4AE5-9B67-F09EA7EACA43}"/>
  </hyperlinks>
  <pageMargins left="0.7" right="0.7" top="0.75" bottom="0.75" header="0.3" footer="0.3"/>
  <pageSetup paperSize="9" scale="88" orientation="portrait" horizontalDpi="1200" verticalDpi="1200" r:id="rId3"/>
  <colBreaks count="1" manualBreakCount="1">
    <brk id="9" max="1048575" man="1"/>
  </colBreaks>
  <ignoredErrors>
    <ignoredError sqref="C30:I31 D29 F29 H29" unlockedFormula="1"/>
  </ignoredErrors>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Furloughed pay Calculator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Parth Shah;www.stellaripe.co.uk</dc:creator>
  <cp:lastModifiedBy>Parth Shah</cp:lastModifiedBy>
  <cp:lastPrinted>2020-04-06T09:57:41Z</cp:lastPrinted>
  <dcterms:created xsi:type="dcterms:W3CDTF">2015-06-05T18:17:20Z</dcterms:created>
  <dcterms:modified xsi:type="dcterms:W3CDTF">2020-05-26T11:43:36Z</dcterms:modified>
</cp:coreProperties>
</file>